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495" windowWidth="20610" windowHeight="11580" activeTab="1"/>
  </bookViews>
  <sheets>
    <sheet name="IS (Francais)" sheetId="1" r:id="rId1"/>
    <sheet name="BS (Francais)" sheetId="2" r:id="rId2"/>
  </sheets>
  <definedNames>
    <definedName name="_xlnm.Print_Area" localSheetId="1">'BS (Francais)'!$A$1:$Q$28</definedName>
    <definedName name="_xlnm.Print_Area" localSheetId="0">'IS (Francais)'!$A$1:$Q$36</definedName>
  </definedNames>
  <calcPr fullCalcOnLoad="1"/>
</workbook>
</file>

<file path=xl/sharedStrings.xml><?xml version="1.0" encoding="utf-8"?>
<sst xmlns="http://schemas.openxmlformats.org/spreadsheetml/2006/main" count="110" uniqueCount="59">
  <si>
    <t>-</t>
  </si>
  <si>
    <t>PASSIF NON PROVISIONNÉ</t>
  </si>
  <si>
    <t>Contrats d’achat d’électricité</t>
  </si>
  <si>
    <t>Dette</t>
  </si>
  <si>
    <t>Effets à recevoir et prêts en cours</t>
  </si>
  <si>
    <t xml:space="preserve">Sommes à recouvrer de la Province de l’Ontario </t>
  </si>
  <si>
    <t>Actif à Court Terme</t>
  </si>
  <si>
    <t>Paiements tenant lieu d’impôts</t>
  </si>
  <si>
    <t>ACTIF</t>
  </si>
  <si>
    <t>PASSIF</t>
  </si>
  <si>
    <t>Ajustements</t>
  </si>
  <si>
    <t>Société financière de l’industrie de l’électricité de l’Ontario</t>
  </si>
  <si>
    <t>Redevance de liquidation de la dette</t>
  </si>
  <si>
    <t>Intérêts</t>
  </si>
  <si>
    <t xml:space="preserve">Contrats d’approvisionnement en électricité : recouvrements </t>
  </si>
  <si>
    <t>Revenu réservé au secteur de l’électricité</t>
  </si>
  <si>
    <t xml:space="preserve">Intérêts </t>
  </si>
  <si>
    <t>Contrats d’approvisionnement en électricité : coûts</t>
  </si>
  <si>
    <t xml:space="preserve">Frais de garantie d’emprunt </t>
  </si>
  <si>
    <t>Exploitation</t>
  </si>
  <si>
    <t xml:space="preserve">Excédent des revenus sur les dépenses </t>
  </si>
  <si>
    <t xml:space="preserve">Passif non provisionné, au début de l’exercice </t>
  </si>
  <si>
    <t>Passif non provisionné, à la fin de l’exercice</t>
  </si>
  <si>
    <t>REVENUS</t>
  </si>
  <si>
    <t>DÉPENSES</t>
  </si>
  <si>
    <t>Produit de la vente des effets de Hydro One</t>
  </si>
  <si>
    <t>Montant résiduel des recettes générales</t>
  </si>
  <si>
    <t>Paiements en remplacement d’impôts</t>
  </si>
  <si>
    <t>Réduction nette des CAÉ</t>
  </si>
  <si>
    <t>Autre</t>
  </si>
  <si>
    <t>Amortissement des frais d’emprunt reportés</t>
  </si>
  <si>
    <t>Fonds de protection des consommateurs contre les augmentations de prix d'électricité</t>
  </si>
  <si>
    <t>Approvisionnement temporaire en électricité</t>
  </si>
  <si>
    <t>Achats d’électricité</t>
  </si>
  <si>
    <t>Frais d’emprunt reportés</t>
  </si>
  <si>
    <t>Passif découlant du financement de la production d’énergie nucléaire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</si>
  <si>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</si>
  <si>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</si>
  <si>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</si>
  <si>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</si>
  <si>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</si>
  <si>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</si>
  <si>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</si>
  <si>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</si>
  <si>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</si>
  <si>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</si>
  <si>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</si>
  <si>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</si>
  <si>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</si>
  <si>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</si>
  <si>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</si>
  <si>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*Le passif à court terme comprend la tranche de la dette à long terme échéant à moins d'un an</t>
  </si>
  <si>
    <t xml:space="preserve">CE TABLEUR N’EST PAS VÉRIFIÉ ET N’EST QUE LE RÉSUMÉ DE CERTAINES INFORMATIONS TIRÉES DES ÉTATS FINANCIERS ANNUELS DE LA SFIEO. </t>
  </si>
  <si>
    <t xml:space="preserve">ON TROUVERA DES RENSEIGNEMENTS ET DES DÉTAILS SUPPLÉMENTAIRES DANS LES NOTES AFFÉRENTES AUX ÉTATS FINANCIERS ANNUELS DE LA SFIEO. </t>
  </si>
  <si>
    <t>Les états financiers annuels de la SFIEO sont accessibles au public dans les Comptes publics de l'Ontario.      Lien :</t>
  </si>
  <si>
    <t>http://www.fin.gov.on.ca/fr/budget/paccts</t>
  </si>
  <si>
    <t>Passif à Court Terme*</t>
  </si>
  <si>
    <t xml:space="preserve">État des résultats d’exploitation (en millions de dollars) </t>
  </si>
  <si>
    <t xml:space="preserve">Bilan (en millions de dollars)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</si>
</sst>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#\ ##0_);[Red]\(#\ ##0\)"/>
    <numFmt numFmtId="172" formatCode="#\ ##0_);\(#\ ##0\)"/>
  </numFmts>
  <fonts count="4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7" fillId="2" borderId="0" xfId="53" applyFont="1" applyFill="1" applyAlignment="1">
      <alignment/>
    </xf>
    <xf numFmtId="0" fontId="4" fillId="0" borderId="0" xfId="0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5" fillId="0" borderId="0" xfId="0" applyNumberFormat="1" applyFont="1" applyAlignment="1">
      <alignment horizontal="right"/>
    </xf>
    <xf numFmtId="172" fontId="4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fr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fr/budget/pac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90" zoomScaleNormal="90" zoomScaleSheetLayoutView="90"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89.8515625" style="0" bestFit="1" customWidth="1"/>
    <col min="3" max="12" width="12.8515625" style="0" customWidth="1"/>
    <col min="13" max="14" width="12.8515625" style="7" customWidth="1"/>
    <col min="15" max="17" width="12.8515625" style="0" customWidth="1"/>
  </cols>
  <sheetData>
    <row r="1" ht="18">
      <c r="A1" s="1" t="s">
        <v>11</v>
      </c>
    </row>
    <row r="2" ht="15">
      <c r="A2" s="2" t="s">
        <v>57</v>
      </c>
    </row>
    <row r="3" spans="1:17" ht="24" customHeight="1">
      <c r="A3" s="3"/>
      <c r="B3" s="3"/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45</v>
      </c>
      <c r="M3" s="6" t="s">
        <v>46</v>
      </c>
      <c r="N3" s="6" t="s">
        <v>47</v>
      </c>
      <c r="O3" s="11" t="s">
        <v>48</v>
      </c>
      <c r="P3" s="11" t="s">
        <v>49</v>
      </c>
      <c r="Q3" s="11" t="s">
        <v>50</v>
      </c>
    </row>
    <row r="4" spans="1:17" s="12" customFormat="1" ht="15.75">
      <c r="A4" s="15" t="s">
        <v>23</v>
      </c>
      <c r="B4" s="14"/>
      <c r="M4" s="13"/>
      <c r="N4" s="13"/>
      <c r="P4" s="8"/>
      <c r="Q4" s="8"/>
    </row>
    <row r="5" spans="1:17" ht="15">
      <c r="A5" s="3"/>
      <c r="B5" s="14" t="s">
        <v>26</v>
      </c>
      <c r="C5" s="10">
        <v>172</v>
      </c>
      <c r="D5" s="10">
        <v>748</v>
      </c>
      <c r="E5" s="10">
        <v>1296</v>
      </c>
      <c r="F5" s="10">
        <v>24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 t="s">
        <v>0</v>
      </c>
    </row>
    <row r="6" spans="1:17" s="12" customFormat="1" ht="15">
      <c r="A6" s="14"/>
      <c r="B6" s="14" t="s">
        <v>12</v>
      </c>
      <c r="C6" s="10">
        <v>0</v>
      </c>
      <c r="D6" s="10">
        <v>0</v>
      </c>
      <c r="E6" s="10">
        <v>0</v>
      </c>
      <c r="F6" s="23">
        <v>889</v>
      </c>
      <c r="G6" s="23">
        <v>1000</v>
      </c>
      <c r="H6" s="23">
        <v>997</v>
      </c>
      <c r="I6" s="23">
        <v>1021</v>
      </c>
      <c r="J6" s="23">
        <v>991</v>
      </c>
      <c r="K6" s="23">
        <v>982</v>
      </c>
      <c r="L6" s="23">
        <v>970</v>
      </c>
      <c r="M6" s="23">
        <v>907</v>
      </c>
      <c r="N6" s="23">
        <v>944</v>
      </c>
      <c r="O6" s="23">
        <v>952</v>
      </c>
      <c r="P6" s="23">
        <v>939</v>
      </c>
      <c r="Q6" s="23">
        <v>954</v>
      </c>
    </row>
    <row r="7" spans="1:17" s="12" customFormat="1" ht="15">
      <c r="A7" s="14"/>
      <c r="B7" s="14" t="s">
        <v>27</v>
      </c>
      <c r="C7" s="23">
        <v>889</v>
      </c>
      <c r="D7" s="23">
        <v>907</v>
      </c>
      <c r="E7" s="23">
        <v>387</v>
      </c>
      <c r="F7" s="23">
        <v>711</v>
      </c>
      <c r="G7" s="23">
        <v>627</v>
      </c>
      <c r="H7" s="23">
        <v>511</v>
      </c>
      <c r="I7" s="23">
        <v>949</v>
      </c>
      <c r="J7" s="23">
        <v>757</v>
      </c>
      <c r="K7" s="23">
        <v>546</v>
      </c>
      <c r="L7" s="23">
        <v>830</v>
      </c>
      <c r="M7" s="23">
        <v>516</v>
      </c>
      <c r="N7" s="23">
        <v>321</v>
      </c>
      <c r="O7" s="23">
        <v>367</v>
      </c>
      <c r="P7" s="23">
        <v>324</v>
      </c>
      <c r="Q7" s="23">
        <v>543</v>
      </c>
    </row>
    <row r="8" spans="1:17" s="12" customFormat="1" ht="15">
      <c r="A8" s="14"/>
      <c r="B8" s="14" t="s">
        <v>13</v>
      </c>
      <c r="C8" s="23">
        <v>1118</v>
      </c>
      <c r="D8" s="23">
        <v>1070</v>
      </c>
      <c r="E8" s="23">
        <v>1028</v>
      </c>
      <c r="F8" s="23">
        <v>964</v>
      </c>
      <c r="G8" s="23">
        <v>771</v>
      </c>
      <c r="H8" s="23">
        <v>741</v>
      </c>
      <c r="I8" s="23">
        <v>737</v>
      </c>
      <c r="J8" s="23">
        <v>725</v>
      </c>
      <c r="K8" s="23">
        <v>776</v>
      </c>
      <c r="L8" s="23">
        <v>789</v>
      </c>
      <c r="M8" s="23">
        <v>746</v>
      </c>
      <c r="N8" s="23">
        <v>742</v>
      </c>
      <c r="O8" s="23">
        <v>742</v>
      </c>
      <c r="P8" s="23">
        <v>717</v>
      </c>
      <c r="Q8" s="23">
        <v>719</v>
      </c>
    </row>
    <row r="9" spans="1:17" s="12" customFormat="1" ht="15">
      <c r="A9" s="14"/>
      <c r="B9" s="14" t="s">
        <v>14</v>
      </c>
      <c r="C9" s="23">
        <v>741</v>
      </c>
      <c r="D9" s="23">
        <v>695</v>
      </c>
      <c r="E9" s="23">
        <v>815</v>
      </c>
      <c r="F9" s="23">
        <v>635</v>
      </c>
      <c r="G9" s="23">
        <v>510</v>
      </c>
      <c r="H9" s="23">
        <v>610</v>
      </c>
      <c r="I9" s="23">
        <v>785</v>
      </c>
      <c r="J9" s="23">
        <v>863</v>
      </c>
      <c r="K9" s="23">
        <v>929</v>
      </c>
      <c r="L9" s="23">
        <v>953</v>
      </c>
      <c r="M9" s="23">
        <v>1409</v>
      </c>
      <c r="N9" s="23">
        <v>1288</v>
      </c>
      <c r="O9" s="23">
        <v>1372</v>
      </c>
      <c r="P9" s="23">
        <v>1323</v>
      </c>
      <c r="Q9" s="23">
        <v>1296</v>
      </c>
    </row>
    <row r="10" spans="1:17" s="12" customFormat="1" ht="15">
      <c r="A10" s="14"/>
      <c r="B10" s="14" t="s">
        <v>28</v>
      </c>
      <c r="C10" s="10"/>
      <c r="D10" s="10">
        <v>0</v>
      </c>
      <c r="E10" s="10">
        <v>0</v>
      </c>
      <c r="F10" s="23">
        <v>161</v>
      </c>
      <c r="G10" s="23">
        <v>104</v>
      </c>
      <c r="H10" s="23">
        <v>236</v>
      </c>
      <c r="I10" s="23">
        <v>396</v>
      </c>
      <c r="J10" s="23">
        <v>412</v>
      </c>
      <c r="K10" s="23">
        <v>398</v>
      </c>
      <c r="L10" s="23">
        <v>373</v>
      </c>
      <c r="M10" s="23">
        <v>348</v>
      </c>
      <c r="N10" s="23">
        <v>339</v>
      </c>
      <c r="O10" s="23">
        <v>317</v>
      </c>
      <c r="P10" s="23">
        <v>263</v>
      </c>
      <c r="Q10" s="23">
        <v>243</v>
      </c>
    </row>
    <row r="11" spans="1:17" s="12" customFormat="1" ht="15">
      <c r="A11" s="14"/>
      <c r="B11" s="14" t="s">
        <v>15</v>
      </c>
      <c r="C11" s="10">
        <v>383</v>
      </c>
      <c r="D11" s="10">
        <v>263</v>
      </c>
      <c r="E11" s="10">
        <v>0</v>
      </c>
      <c r="F11" s="10">
        <v>197</v>
      </c>
      <c r="G11" s="10">
        <v>0</v>
      </c>
      <c r="H11" s="10">
        <v>0</v>
      </c>
      <c r="I11" s="10">
        <v>0</v>
      </c>
      <c r="J11" s="10">
        <v>67</v>
      </c>
      <c r="K11" s="10">
        <v>422</v>
      </c>
      <c r="L11" s="10">
        <v>0</v>
      </c>
      <c r="M11" s="10">
        <v>644</v>
      </c>
      <c r="N11" s="10">
        <v>771</v>
      </c>
      <c r="O11" s="10">
        <v>495</v>
      </c>
      <c r="P11" s="10">
        <v>516</v>
      </c>
      <c r="Q11" s="10">
        <v>599</v>
      </c>
    </row>
    <row r="12" spans="1:17" ht="15">
      <c r="A12" s="3"/>
      <c r="B12" s="14" t="s">
        <v>25</v>
      </c>
      <c r="C12" s="10">
        <v>0</v>
      </c>
      <c r="D12" s="10">
        <v>0</v>
      </c>
      <c r="E12" s="10">
        <v>0</v>
      </c>
      <c r="F12" s="10">
        <v>206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17" s="12" customFormat="1" ht="15">
      <c r="A13" s="14"/>
      <c r="B13" s="14" t="s">
        <v>29</v>
      </c>
      <c r="C13" s="10">
        <v>27</v>
      </c>
      <c r="D13" s="10">
        <v>27</v>
      </c>
      <c r="E13" s="10">
        <v>18</v>
      </c>
      <c r="F13" s="10">
        <v>10</v>
      </c>
      <c r="G13" s="10">
        <v>10</v>
      </c>
      <c r="H13" s="10">
        <v>30</v>
      </c>
      <c r="I13" s="10">
        <v>66</v>
      </c>
      <c r="J13" s="10">
        <v>6</v>
      </c>
      <c r="K13" s="10">
        <v>5</v>
      </c>
      <c r="L13" s="10">
        <v>8</v>
      </c>
      <c r="M13" s="10">
        <v>7</v>
      </c>
      <c r="N13" s="10">
        <v>8</v>
      </c>
      <c r="O13" s="10">
        <v>9</v>
      </c>
      <c r="P13" s="10">
        <v>11</v>
      </c>
      <c r="Q13" s="10">
        <v>8</v>
      </c>
    </row>
    <row r="14" spans="1:17" ht="15">
      <c r="A14" s="3"/>
      <c r="B14" s="3"/>
      <c r="C14" s="32">
        <f aca="true" t="shared" si="0" ref="C14:Q14">SUM(C5:C13)</f>
        <v>3330</v>
      </c>
      <c r="D14" s="32">
        <f t="shared" si="0"/>
        <v>3710</v>
      </c>
      <c r="E14" s="32">
        <f t="shared" si="0"/>
        <v>3544</v>
      </c>
      <c r="F14" s="32">
        <f t="shared" si="0"/>
        <v>3797</v>
      </c>
      <c r="G14" s="32">
        <f t="shared" si="0"/>
        <v>3022</v>
      </c>
      <c r="H14" s="32">
        <f t="shared" si="0"/>
        <v>3125</v>
      </c>
      <c r="I14" s="32">
        <f t="shared" si="0"/>
        <v>3954</v>
      </c>
      <c r="J14" s="32">
        <f t="shared" si="0"/>
        <v>3821</v>
      </c>
      <c r="K14" s="32">
        <f t="shared" si="0"/>
        <v>4058</v>
      </c>
      <c r="L14" s="32">
        <f t="shared" si="0"/>
        <v>3923</v>
      </c>
      <c r="M14" s="32">
        <f t="shared" si="0"/>
        <v>4577</v>
      </c>
      <c r="N14" s="32">
        <f t="shared" si="0"/>
        <v>4413</v>
      </c>
      <c r="O14" s="32">
        <f t="shared" si="0"/>
        <v>4254</v>
      </c>
      <c r="P14" s="32">
        <f t="shared" si="0"/>
        <v>4093</v>
      </c>
      <c r="Q14" s="32">
        <f t="shared" si="0"/>
        <v>4362</v>
      </c>
    </row>
    <row r="15" spans="1:17" ht="15.75">
      <c r="A15" s="4" t="s">
        <v>24</v>
      </c>
      <c r="B15" s="3"/>
      <c r="C15" s="23"/>
      <c r="D15" s="23"/>
      <c r="E15" s="23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</row>
    <row r="16" spans="1:17" s="12" customFormat="1" ht="15">
      <c r="A16" s="14"/>
      <c r="B16" s="14" t="s">
        <v>16</v>
      </c>
      <c r="C16" s="23">
        <v>2648</v>
      </c>
      <c r="D16" s="23">
        <v>2527</v>
      </c>
      <c r="E16" s="23">
        <v>2336</v>
      </c>
      <c r="F16" s="23">
        <v>2014</v>
      </c>
      <c r="G16" s="23">
        <v>1890</v>
      </c>
      <c r="H16" s="23">
        <v>1785</v>
      </c>
      <c r="I16" s="23">
        <v>1802</v>
      </c>
      <c r="J16" s="23">
        <v>1808</v>
      </c>
      <c r="K16" s="23">
        <v>1862</v>
      </c>
      <c r="L16" s="23">
        <v>1733</v>
      </c>
      <c r="M16" s="23">
        <v>1624</v>
      </c>
      <c r="N16" s="23">
        <v>1594</v>
      </c>
      <c r="O16" s="23">
        <v>1592</v>
      </c>
      <c r="P16" s="23">
        <v>1565</v>
      </c>
      <c r="Q16" s="23">
        <v>1447</v>
      </c>
    </row>
    <row r="17" spans="1:17" s="12" customFormat="1" ht="15">
      <c r="A17" s="14"/>
      <c r="B17" s="14" t="s">
        <v>17</v>
      </c>
      <c r="C17" s="10">
        <v>137</v>
      </c>
      <c r="D17" s="10">
        <v>144</v>
      </c>
      <c r="E17" s="10">
        <v>153</v>
      </c>
      <c r="F17" s="10">
        <v>162</v>
      </c>
      <c r="G17" s="10">
        <v>142</v>
      </c>
      <c r="H17" s="10">
        <v>93</v>
      </c>
      <c r="I17" s="10">
        <v>69</v>
      </c>
      <c r="J17" s="10">
        <v>25</v>
      </c>
      <c r="K17" s="10">
        <v>0</v>
      </c>
      <c r="L17" s="10">
        <v>0</v>
      </c>
      <c r="M17" s="10" t="s">
        <v>0</v>
      </c>
      <c r="N17" s="10" t="s">
        <v>0</v>
      </c>
      <c r="O17" s="10" t="s">
        <v>0</v>
      </c>
      <c r="P17" s="10" t="s">
        <v>0</v>
      </c>
      <c r="Q17" s="10" t="s">
        <v>0</v>
      </c>
    </row>
    <row r="18" spans="1:17" ht="15">
      <c r="A18" s="3"/>
      <c r="B18" s="14" t="s">
        <v>30</v>
      </c>
      <c r="C18" s="10">
        <v>180</v>
      </c>
      <c r="D18" s="10">
        <v>146</v>
      </c>
      <c r="E18" s="10">
        <v>140</v>
      </c>
      <c r="F18" s="10">
        <v>105</v>
      </c>
      <c r="G18" s="25">
        <v>91</v>
      </c>
      <c r="H18" s="25">
        <v>69</v>
      </c>
      <c r="I18" s="25">
        <v>60</v>
      </c>
      <c r="J18" s="10">
        <v>59</v>
      </c>
      <c r="K18" s="10">
        <v>57</v>
      </c>
      <c r="L18" s="10">
        <v>47</v>
      </c>
      <c r="M18" s="10">
        <v>28</v>
      </c>
      <c r="N18" s="10">
        <v>26</v>
      </c>
      <c r="O18" s="10">
        <v>18</v>
      </c>
      <c r="P18" s="10">
        <v>0</v>
      </c>
      <c r="Q18" s="10" t="s">
        <v>0</v>
      </c>
    </row>
    <row r="19" spans="1:17" ht="15">
      <c r="A19" s="3"/>
      <c r="B19" s="14" t="s">
        <v>31</v>
      </c>
      <c r="C19" s="10">
        <v>0</v>
      </c>
      <c r="D19" s="10">
        <v>0</v>
      </c>
      <c r="E19" s="10">
        <v>0</v>
      </c>
      <c r="F19" s="10">
        <v>665</v>
      </c>
      <c r="G19" s="25">
        <v>253</v>
      </c>
      <c r="H19" s="25"/>
      <c r="I19" s="10">
        <v>0</v>
      </c>
      <c r="J19" s="10">
        <v>0</v>
      </c>
      <c r="K19" s="25">
        <v>0</v>
      </c>
      <c r="L19" s="25">
        <v>0</v>
      </c>
      <c r="M19" s="10" t="s">
        <v>0</v>
      </c>
      <c r="N19" s="10" t="s">
        <v>0</v>
      </c>
      <c r="O19" s="10" t="s">
        <v>0</v>
      </c>
      <c r="P19" s="10" t="s">
        <v>0</v>
      </c>
      <c r="Q19" s="10" t="s">
        <v>0</v>
      </c>
    </row>
    <row r="20" spans="1:17" ht="15">
      <c r="A20" s="3"/>
      <c r="B20" s="14" t="s">
        <v>33</v>
      </c>
      <c r="C20" s="23">
        <v>741</v>
      </c>
      <c r="D20" s="23">
        <v>695</v>
      </c>
      <c r="E20" s="23">
        <v>815</v>
      </c>
      <c r="F20" s="23">
        <v>786</v>
      </c>
      <c r="G20" s="24">
        <v>797</v>
      </c>
      <c r="H20" s="24">
        <v>840</v>
      </c>
      <c r="I20" s="24">
        <v>811</v>
      </c>
      <c r="J20" s="23">
        <v>863</v>
      </c>
      <c r="K20" s="23">
        <v>929</v>
      </c>
      <c r="L20" s="23">
        <v>953</v>
      </c>
      <c r="M20" s="23">
        <v>1409</v>
      </c>
      <c r="N20" s="23">
        <v>1288</v>
      </c>
      <c r="O20" s="23">
        <v>1375</v>
      </c>
      <c r="P20" s="23">
        <v>1323</v>
      </c>
      <c r="Q20" s="23">
        <v>1296</v>
      </c>
    </row>
    <row r="21" spans="1:17" s="12" customFormat="1" ht="15">
      <c r="A21" s="14"/>
      <c r="B21" s="14" t="s">
        <v>18</v>
      </c>
      <c r="C21" s="23">
        <v>156</v>
      </c>
      <c r="D21" s="23">
        <v>157</v>
      </c>
      <c r="E21" s="23">
        <v>153</v>
      </c>
      <c r="F21" s="23">
        <v>147</v>
      </c>
      <c r="G21" s="23">
        <v>134</v>
      </c>
      <c r="H21" s="23">
        <v>138</v>
      </c>
      <c r="I21" s="23">
        <v>138</v>
      </c>
      <c r="J21" s="23">
        <v>140</v>
      </c>
      <c r="K21" s="23">
        <v>139</v>
      </c>
      <c r="L21" s="23">
        <v>141</v>
      </c>
      <c r="M21" s="23">
        <v>138</v>
      </c>
      <c r="N21" s="23">
        <v>137</v>
      </c>
      <c r="O21" s="23">
        <v>136</v>
      </c>
      <c r="P21" s="23">
        <v>135</v>
      </c>
      <c r="Q21" s="23">
        <v>136</v>
      </c>
    </row>
    <row r="22" spans="1:17" ht="15">
      <c r="A22" s="3"/>
      <c r="B22" s="14" t="s">
        <v>32</v>
      </c>
      <c r="C22" s="10">
        <v>0</v>
      </c>
      <c r="D22" s="10">
        <v>0</v>
      </c>
      <c r="E22" s="10">
        <v>0</v>
      </c>
      <c r="F22" s="10">
        <v>0</v>
      </c>
      <c r="G22" s="25">
        <v>70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17" s="12" customFormat="1" ht="15">
      <c r="A23" s="14"/>
      <c r="B23" s="14" t="s">
        <v>19</v>
      </c>
      <c r="C23" s="10">
        <v>22</v>
      </c>
      <c r="D23" s="10">
        <v>23</v>
      </c>
      <c r="E23" s="10">
        <v>16</v>
      </c>
      <c r="F23" s="10">
        <v>16</v>
      </c>
      <c r="G23" s="10">
        <v>12</v>
      </c>
      <c r="H23" s="10">
        <v>13</v>
      </c>
      <c r="I23" s="10">
        <v>4</v>
      </c>
      <c r="J23" s="10">
        <v>32</v>
      </c>
      <c r="K23" s="10">
        <v>7</v>
      </c>
      <c r="L23" s="10">
        <v>6</v>
      </c>
      <c r="M23" s="10">
        <v>6</v>
      </c>
      <c r="N23" s="10">
        <v>6</v>
      </c>
      <c r="O23" s="10">
        <v>6</v>
      </c>
      <c r="P23" s="10">
        <v>6</v>
      </c>
      <c r="Q23" s="10">
        <v>7</v>
      </c>
    </row>
    <row r="24" spans="1:17" ht="15">
      <c r="A24" s="3"/>
      <c r="B24" s="3"/>
      <c r="C24" s="32">
        <f aca="true" t="shared" si="1" ref="C24:Q24">SUM(C16:C23)</f>
        <v>3884</v>
      </c>
      <c r="D24" s="32">
        <f t="shared" si="1"/>
        <v>3692</v>
      </c>
      <c r="E24" s="32">
        <f t="shared" si="1"/>
        <v>3613</v>
      </c>
      <c r="F24" s="32">
        <f t="shared" si="1"/>
        <v>3895</v>
      </c>
      <c r="G24" s="33">
        <f t="shared" si="1"/>
        <v>3389</v>
      </c>
      <c r="H24" s="33">
        <f t="shared" si="1"/>
        <v>2938</v>
      </c>
      <c r="I24" s="33">
        <f t="shared" si="1"/>
        <v>2884</v>
      </c>
      <c r="J24" s="33">
        <f t="shared" si="1"/>
        <v>2927</v>
      </c>
      <c r="K24" s="33">
        <f t="shared" si="1"/>
        <v>2994</v>
      </c>
      <c r="L24" s="33">
        <f t="shared" si="1"/>
        <v>2880</v>
      </c>
      <c r="M24" s="33">
        <f t="shared" si="1"/>
        <v>3205</v>
      </c>
      <c r="N24" s="33">
        <f t="shared" si="1"/>
        <v>3051</v>
      </c>
      <c r="O24" s="33">
        <f t="shared" si="1"/>
        <v>3127</v>
      </c>
      <c r="P24" s="33">
        <f t="shared" si="1"/>
        <v>3029</v>
      </c>
      <c r="Q24" s="33">
        <f t="shared" si="1"/>
        <v>2886</v>
      </c>
    </row>
    <row r="25" spans="1:17" ht="15">
      <c r="A25" s="3"/>
      <c r="B25" s="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12" customFormat="1" ht="16.5" thickBot="1">
      <c r="A26" s="15" t="s">
        <v>20</v>
      </c>
      <c r="B26" s="14"/>
      <c r="C26" s="34">
        <f>+C14-C24</f>
        <v>-554</v>
      </c>
      <c r="D26" s="34">
        <f>+D14-D24</f>
        <v>18</v>
      </c>
      <c r="E26" s="34">
        <f>+E14-E24</f>
        <v>-69</v>
      </c>
      <c r="F26" s="34">
        <f>+F14-F24</f>
        <v>-98</v>
      </c>
      <c r="G26" s="34">
        <f>+G14-G24</f>
        <v>-367</v>
      </c>
      <c r="H26" s="34">
        <f>H14-H24</f>
        <v>187</v>
      </c>
      <c r="I26" s="34">
        <f>I14-I24</f>
        <v>1070</v>
      </c>
      <c r="J26" s="34">
        <v>894.4</v>
      </c>
      <c r="K26" s="34">
        <f aca="true" t="shared" si="2" ref="K26:Q26">K14-K24</f>
        <v>1064</v>
      </c>
      <c r="L26" s="34">
        <f t="shared" si="2"/>
        <v>1043</v>
      </c>
      <c r="M26" s="34">
        <f t="shared" si="2"/>
        <v>1372</v>
      </c>
      <c r="N26" s="34">
        <f t="shared" si="2"/>
        <v>1362</v>
      </c>
      <c r="O26" s="34">
        <f t="shared" si="2"/>
        <v>1127</v>
      </c>
      <c r="P26" s="34">
        <f t="shared" si="2"/>
        <v>1064</v>
      </c>
      <c r="Q26" s="34">
        <f t="shared" si="2"/>
        <v>1476</v>
      </c>
    </row>
    <row r="27" spans="1:17" ht="15.75" thickTop="1">
      <c r="A27" s="3"/>
      <c r="B27" s="3"/>
      <c r="C27" s="24"/>
      <c r="D27" s="24"/>
      <c r="E27" s="24"/>
      <c r="F27" s="24"/>
      <c r="G27" s="24"/>
      <c r="H27" s="24"/>
      <c r="I27" s="24"/>
      <c r="J27" s="24"/>
      <c r="K27" s="35"/>
      <c r="L27" s="35"/>
      <c r="M27" s="24"/>
      <c r="N27" s="24"/>
      <c r="O27" s="24"/>
      <c r="P27" s="24"/>
      <c r="Q27" s="24"/>
    </row>
    <row r="28" spans="3:17" ht="12.75" customHeight="1"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5"/>
      <c r="N28" s="35"/>
      <c r="O28" s="35"/>
      <c r="P28" s="35"/>
      <c r="Q28" s="35"/>
    </row>
    <row r="29" spans="1:17" s="12" customFormat="1" ht="16.5" customHeight="1">
      <c r="A29" s="14" t="s">
        <v>21</v>
      </c>
      <c r="C29" s="23">
        <v>19433</v>
      </c>
      <c r="D29" s="23">
        <f>C31</f>
        <v>20034</v>
      </c>
      <c r="E29" s="23">
        <f aca="true" t="shared" si="3" ref="E29:M29">D31</f>
        <v>20016</v>
      </c>
      <c r="F29" s="23">
        <f t="shared" si="3"/>
        <v>20085</v>
      </c>
      <c r="G29" s="23">
        <f t="shared" si="3"/>
        <v>20183</v>
      </c>
      <c r="H29" s="23">
        <f t="shared" si="3"/>
        <v>20550</v>
      </c>
      <c r="I29" s="23">
        <f t="shared" si="3"/>
        <v>20363</v>
      </c>
      <c r="J29" s="23">
        <f t="shared" si="3"/>
        <v>19293</v>
      </c>
      <c r="K29" s="23">
        <f t="shared" si="3"/>
        <v>18288.6</v>
      </c>
      <c r="L29" s="23">
        <f t="shared" si="3"/>
        <v>17224.6</v>
      </c>
      <c r="M29" s="23">
        <f t="shared" si="3"/>
        <v>16181.599999999999</v>
      </c>
      <c r="N29" s="23">
        <f>M31</f>
        <v>14809.599999999999</v>
      </c>
      <c r="O29" s="23">
        <f>N31</f>
        <v>13447.599999999999</v>
      </c>
      <c r="P29" s="23">
        <f>O31</f>
        <v>12320.599999999999</v>
      </c>
      <c r="Q29" s="23">
        <f>P31</f>
        <v>11256.599999999999</v>
      </c>
    </row>
    <row r="30" spans="1:17" s="12" customFormat="1" ht="16.5" customHeight="1">
      <c r="A30" s="14" t="s">
        <v>10</v>
      </c>
      <c r="C30" s="23">
        <v>-47</v>
      </c>
      <c r="D30" s="23"/>
      <c r="E30" s="23"/>
      <c r="F30" s="23"/>
      <c r="G30" s="23"/>
      <c r="H30" s="23"/>
      <c r="I30" s="23"/>
      <c r="J30" s="23">
        <v>110</v>
      </c>
      <c r="K30" s="23"/>
      <c r="L30" s="23"/>
      <c r="M30" s="23"/>
      <c r="N30" s="23"/>
      <c r="O30" s="23"/>
      <c r="P30" s="23"/>
      <c r="Q30" s="23"/>
    </row>
    <row r="31" spans="1:17" s="12" customFormat="1" ht="16.5" customHeight="1">
      <c r="A31" s="22" t="s">
        <v>22</v>
      </c>
      <c r="C31" s="37">
        <f aca="true" t="shared" si="4" ref="C31:Q31">C29-C26-C30</f>
        <v>20034</v>
      </c>
      <c r="D31" s="37">
        <f t="shared" si="4"/>
        <v>20016</v>
      </c>
      <c r="E31" s="37">
        <f t="shared" si="4"/>
        <v>20085</v>
      </c>
      <c r="F31" s="37">
        <f t="shared" si="4"/>
        <v>20183</v>
      </c>
      <c r="G31" s="37">
        <f t="shared" si="4"/>
        <v>20550</v>
      </c>
      <c r="H31" s="37">
        <f t="shared" si="4"/>
        <v>20363</v>
      </c>
      <c r="I31" s="37">
        <f t="shared" si="4"/>
        <v>19293</v>
      </c>
      <c r="J31" s="37">
        <f t="shared" si="4"/>
        <v>18288.6</v>
      </c>
      <c r="K31" s="37">
        <f t="shared" si="4"/>
        <v>17224.6</v>
      </c>
      <c r="L31" s="37">
        <f t="shared" si="4"/>
        <v>16181.599999999999</v>
      </c>
      <c r="M31" s="37">
        <f t="shared" si="4"/>
        <v>14809.599999999999</v>
      </c>
      <c r="N31" s="37">
        <f t="shared" si="4"/>
        <v>13447.599999999999</v>
      </c>
      <c r="O31" s="37">
        <f t="shared" si="4"/>
        <v>12320.599999999999</v>
      </c>
      <c r="P31" s="37">
        <f>P29-P26-P30</f>
        <v>11256.599999999999</v>
      </c>
      <c r="Q31" s="37">
        <f t="shared" si="4"/>
        <v>9780.599999999999</v>
      </c>
    </row>
    <row r="32" spans="9:17" ht="15">
      <c r="I32" s="5"/>
      <c r="J32" s="5"/>
      <c r="K32" s="5"/>
      <c r="L32" s="5"/>
      <c r="M32" s="5"/>
      <c r="N32" s="5"/>
      <c r="O32" s="5"/>
      <c r="P32" s="5"/>
      <c r="Q32" s="5"/>
    </row>
    <row r="34" spans="1:14" s="17" customFormat="1" ht="15.75">
      <c r="A34" s="20" t="s">
        <v>52</v>
      </c>
      <c r="M34" s="18"/>
      <c r="N34" s="18"/>
    </row>
    <row r="35" spans="1:14" s="17" customFormat="1" ht="15.75">
      <c r="A35" s="20" t="s">
        <v>53</v>
      </c>
      <c r="C35" s="20"/>
      <c r="E35" s="20"/>
      <c r="M35" s="18"/>
      <c r="N35" s="18"/>
    </row>
    <row r="36" spans="1:14" s="17" customFormat="1" ht="15.75">
      <c r="A36" s="20" t="s">
        <v>54</v>
      </c>
      <c r="H36" s="21" t="s">
        <v>55</v>
      </c>
      <c r="M36" s="18"/>
      <c r="N36" s="18"/>
    </row>
  </sheetData>
  <sheetProtection/>
  <hyperlinks>
    <hyperlink ref="H36" r:id="rId1" display="http://www.fin.gov.on.ca/fr/budget/paccts"/>
  </hyperlinks>
  <printOptions/>
  <pageMargins left="0.6" right="0.6" top="1" bottom="1" header="0.5" footer="0.5"/>
  <pageSetup fitToHeight="1" fitToWidth="1"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90" zoomScaleNormal="90" zoomScaleSheetLayoutView="90" workbookViewId="0" topLeftCell="A1">
      <selection activeCell="A3" sqref="A3:IV3"/>
    </sheetView>
  </sheetViews>
  <sheetFormatPr defaultColWidth="9.140625" defaultRowHeight="12.75"/>
  <cols>
    <col min="1" max="1" width="4.140625" style="0" customWidth="1"/>
    <col min="2" max="2" width="74.140625" style="0" bestFit="1" customWidth="1"/>
    <col min="3" max="3" width="14.140625" style="0" bestFit="1" customWidth="1"/>
    <col min="4" max="4" width="13.7109375" style="0" bestFit="1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7" bestFit="1" customWidth="1"/>
    <col min="14" max="14" width="13.7109375" style="0" bestFit="1" customWidth="1"/>
    <col min="15" max="16" width="13.28125" style="0" bestFit="1" customWidth="1"/>
    <col min="17" max="17" width="13.57421875" style="0" customWidth="1"/>
  </cols>
  <sheetData>
    <row r="1" ht="18">
      <c r="A1" s="1" t="s">
        <v>11</v>
      </c>
    </row>
    <row r="2" ht="15">
      <c r="A2" s="2" t="s">
        <v>58</v>
      </c>
    </row>
    <row r="3" spans="1:17" ht="24.75" customHeight="1">
      <c r="A3" s="3"/>
      <c r="B3" s="3"/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45</v>
      </c>
      <c r="M3" s="6" t="s">
        <v>46</v>
      </c>
      <c r="N3" s="6" t="s">
        <v>47</v>
      </c>
      <c r="O3" s="6" t="s">
        <v>48</v>
      </c>
      <c r="P3" s="6" t="s">
        <v>49</v>
      </c>
      <c r="Q3" s="6" t="s">
        <v>50</v>
      </c>
    </row>
    <row r="4" spans="1:14" ht="15.75">
      <c r="A4" s="15" t="s">
        <v>8</v>
      </c>
      <c r="B4" s="14"/>
      <c r="N4" s="7"/>
    </row>
    <row r="5" spans="1:17" ht="15">
      <c r="A5" s="14"/>
      <c r="B5" s="14" t="s">
        <v>6</v>
      </c>
      <c r="C5" s="23">
        <v>1788</v>
      </c>
      <c r="D5" s="23">
        <v>1444</v>
      </c>
      <c r="E5" s="23">
        <v>864</v>
      </c>
      <c r="F5" s="23">
        <v>933</v>
      </c>
      <c r="G5" s="24">
        <v>625</v>
      </c>
      <c r="H5" s="24">
        <v>971</v>
      </c>
      <c r="I5" s="24">
        <v>1046</v>
      </c>
      <c r="J5" s="24">
        <v>746</v>
      </c>
      <c r="K5" s="24">
        <v>688</v>
      </c>
      <c r="L5" s="24">
        <v>1125</v>
      </c>
      <c r="M5" s="23">
        <v>998</v>
      </c>
      <c r="N5" s="23">
        <v>675</v>
      </c>
      <c r="O5" s="24">
        <v>748</v>
      </c>
      <c r="P5" s="23">
        <v>1346</v>
      </c>
      <c r="Q5" s="23">
        <v>289</v>
      </c>
    </row>
    <row r="6" spans="1:17" ht="15">
      <c r="A6" s="14"/>
      <c r="B6" s="14" t="s">
        <v>7</v>
      </c>
      <c r="C6" s="25">
        <v>0</v>
      </c>
      <c r="D6" s="25">
        <v>203</v>
      </c>
      <c r="E6" s="25">
        <v>236</v>
      </c>
      <c r="F6" s="10">
        <v>218</v>
      </c>
      <c r="G6" s="25">
        <v>248</v>
      </c>
      <c r="H6" s="25">
        <v>92</v>
      </c>
      <c r="I6" s="25">
        <v>298</v>
      </c>
      <c r="J6" s="10">
        <v>267</v>
      </c>
      <c r="K6" s="10">
        <v>185</v>
      </c>
      <c r="L6" s="10">
        <v>301</v>
      </c>
      <c r="M6" s="25">
        <v>383</v>
      </c>
      <c r="N6" s="25">
        <v>142</v>
      </c>
      <c r="O6" s="10">
        <v>227</v>
      </c>
      <c r="P6" s="10">
        <v>236</v>
      </c>
      <c r="Q6" s="10">
        <v>401</v>
      </c>
    </row>
    <row r="7" spans="1:17" ht="15">
      <c r="A7" s="14"/>
      <c r="B7" s="14" t="s">
        <v>5</v>
      </c>
      <c r="C7" s="23">
        <v>383</v>
      </c>
      <c r="D7" s="23">
        <v>646</v>
      </c>
      <c r="E7" s="23">
        <v>524</v>
      </c>
      <c r="F7" s="23">
        <v>351</v>
      </c>
      <c r="G7" s="24">
        <v>351</v>
      </c>
      <c r="H7" s="24">
        <v>351</v>
      </c>
      <c r="I7" s="24">
        <v>351</v>
      </c>
      <c r="J7" s="23">
        <v>418</v>
      </c>
      <c r="K7" s="23">
        <v>840</v>
      </c>
      <c r="L7" s="23">
        <v>840</v>
      </c>
      <c r="M7" s="23">
        <v>1484</v>
      </c>
      <c r="N7" s="23">
        <v>2255</v>
      </c>
      <c r="O7" s="23">
        <v>2750</v>
      </c>
      <c r="P7" s="23">
        <v>3266</v>
      </c>
      <c r="Q7" s="23">
        <v>3865</v>
      </c>
    </row>
    <row r="8" spans="1:17" ht="15">
      <c r="A8" s="14"/>
      <c r="B8" s="14" t="s">
        <v>4</v>
      </c>
      <c r="C8" s="23">
        <v>15894</v>
      </c>
      <c r="D8" s="23">
        <v>15279</v>
      </c>
      <c r="E8" s="23">
        <v>14949</v>
      </c>
      <c r="F8" s="23">
        <v>12337</v>
      </c>
      <c r="G8" s="24">
        <v>12080</v>
      </c>
      <c r="H8" s="24">
        <v>12074</v>
      </c>
      <c r="I8" s="24">
        <v>11734</v>
      </c>
      <c r="J8" s="23">
        <v>11660</v>
      </c>
      <c r="K8" s="23">
        <v>12412</v>
      </c>
      <c r="L8" s="23">
        <v>11893</v>
      </c>
      <c r="M8" s="23">
        <v>12155</v>
      </c>
      <c r="N8" s="23">
        <v>12743</v>
      </c>
      <c r="O8" s="23">
        <v>12882</v>
      </c>
      <c r="P8" s="23">
        <v>13047</v>
      </c>
      <c r="Q8" s="23">
        <v>13055</v>
      </c>
    </row>
    <row r="9" spans="1:17" ht="15">
      <c r="A9" s="3"/>
      <c r="B9" s="14" t="s">
        <v>34</v>
      </c>
      <c r="C9" s="10">
        <v>914</v>
      </c>
      <c r="D9" s="10">
        <v>983</v>
      </c>
      <c r="E9" s="10">
        <v>905</v>
      </c>
      <c r="F9" s="10">
        <v>673</v>
      </c>
      <c r="G9" s="25">
        <v>451</v>
      </c>
      <c r="H9" s="25">
        <v>360</v>
      </c>
      <c r="I9" s="25">
        <v>232</v>
      </c>
      <c r="J9" s="10">
        <v>195</v>
      </c>
      <c r="K9" s="10">
        <v>210</v>
      </c>
      <c r="L9" s="10">
        <v>118</v>
      </c>
      <c r="M9" s="10">
        <v>67</v>
      </c>
      <c r="N9" s="10">
        <v>35</v>
      </c>
      <c r="O9" s="10" t="s">
        <v>0</v>
      </c>
      <c r="P9" s="10" t="s">
        <v>0</v>
      </c>
      <c r="Q9" s="10" t="s">
        <v>0</v>
      </c>
    </row>
    <row r="10" spans="1:17" ht="15">
      <c r="A10" s="3"/>
      <c r="B10" s="3"/>
      <c r="C10" s="32">
        <f aca="true" t="shared" si="0" ref="C10:M10">SUM(C5:C9)</f>
        <v>18979</v>
      </c>
      <c r="D10" s="32">
        <f t="shared" si="0"/>
        <v>18555</v>
      </c>
      <c r="E10" s="32">
        <f t="shared" si="0"/>
        <v>17478</v>
      </c>
      <c r="F10" s="32">
        <f t="shared" si="0"/>
        <v>14512</v>
      </c>
      <c r="G10" s="32">
        <f t="shared" si="0"/>
        <v>13755</v>
      </c>
      <c r="H10" s="32">
        <f t="shared" si="0"/>
        <v>13848</v>
      </c>
      <c r="I10" s="32">
        <f t="shared" si="0"/>
        <v>13661</v>
      </c>
      <c r="J10" s="32">
        <f t="shared" si="0"/>
        <v>13286</v>
      </c>
      <c r="K10" s="32">
        <f t="shared" si="0"/>
        <v>14335</v>
      </c>
      <c r="L10" s="32">
        <f t="shared" si="0"/>
        <v>14277</v>
      </c>
      <c r="M10" s="32">
        <f t="shared" si="0"/>
        <v>15087</v>
      </c>
      <c r="N10" s="32">
        <f>SUM(N5:N9)</f>
        <v>15850</v>
      </c>
      <c r="O10" s="32">
        <f>SUM(O5:O9)</f>
        <v>16607</v>
      </c>
      <c r="P10" s="32">
        <f>SUM(P5:P9)</f>
        <v>17895</v>
      </c>
      <c r="Q10" s="32">
        <f>SUM(Q5:Q9)</f>
        <v>17610</v>
      </c>
    </row>
    <row r="11" spans="1:17" ht="15">
      <c r="A11" s="3"/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8"/>
      <c r="Q11" s="29"/>
    </row>
    <row r="12" spans="1:17" ht="15.75">
      <c r="A12" s="15" t="s">
        <v>9</v>
      </c>
      <c r="B12" s="14"/>
      <c r="C12" s="10"/>
      <c r="D12" s="10"/>
      <c r="E12" s="10"/>
      <c r="F12" s="10"/>
      <c r="G12" s="25"/>
      <c r="H12" s="25"/>
      <c r="I12" s="25"/>
      <c r="J12" s="10"/>
      <c r="K12" s="10"/>
      <c r="L12" s="10"/>
      <c r="M12" s="10"/>
      <c r="N12" s="10"/>
      <c r="O12" s="27"/>
      <c r="P12" s="28"/>
      <c r="Q12" s="29"/>
    </row>
    <row r="13" spans="1:17" ht="15">
      <c r="A13" s="14"/>
      <c r="B13" s="14" t="s">
        <v>56</v>
      </c>
      <c r="C13" s="23">
        <v>6499</v>
      </c>
      <c r="D13" s="23">
        <v>6404</v>
      </c>
      <c r="E13" s="23">
        <v>7645</v>
      </c>
      <c r="F13" s="23">
        <v>5844</v>
      </c>
      <c r="G13" s="24">
        <v>5935</v>
      </c>
      <c r="H13" s="24">
        <v>4068</v>
      </c>
      <c r="I13" s="24">
        <v>5357</v>
      </c>
      <c r="J13" s="23">
        <v>4140</v>
      </c>
      <c r="K13" s="23">
        <v>5827</v>
      </c>
      <c r="L13" s="23">
        <v>3967</v>
      </c>
      <c r="M13" s="23">
        <v>3126</v>
      </c>
      <c r="N13" s="23">
        <v>2366</v>
      </c>
      <c r="O13" s="23">
        <v>3633</v>
      </c>
      <c r="P13" s="23">
        <v>7174</v>
      </c>
      <c r="Q13" s="23">
        <v>4911</v>
      </c>
    </row>
    <row r="14" spans="1:17" ht="15">
      <c r="A14" s="14"/>
      <c r="B14" s="14" t="s">
        <v>3</v>
      </c>
      <c r="C14" s="23">
        <v>25666</v>
      </c>
      <c r="D14" s="23">
        <v>25222</v>
      </c>
      <c r="E14" s="23">
        <v>22820</v>
      </c>
      <c r="F14" s="23">
        <v>21752</v>
      </c>
      <c r="G14" s="24">
        <v>22433</v>
      </c>
      <c r="H14" s="24">
        <v>24948</v>
      </c>
      <c r="I14" s="24">
        <v>23440</v>
      </c>
      <c r="J14" s="23">
        <v>24458</v>
      </c>
      <c r="K14" s="24">
        <v>23154</v>
      </c>
      <c r="L14" s="24">
        <v>24286</v>
      </c>
      <c r="M14" s="23">
        <v>24913</v>
      </c>
      <c r="N14" s="23">
        <v>25413</v>
      </c>
      <c r="O14" s="24">
        <v>24056</v>
      </c>
      <c r="P14" s="23">
        <v>21039</v>
      </c>
      <c r="Q14" s="23">
        <v>21784</v>
      </c>
    </row>
    <row r="15" spans="1:17" ht="15">
      <c r="A15" s="14"/>
      <c r="B15" s="14" t="s">
        <v>2</v>
      </c>
      <c r="C15" s="23">
        <v>4286</v>
      </c>
      <c r="D15" s="23">
        <v>4286</v>
      </c>
      <c r="E15" s="23">
        <v>4286</v>
      </c>
      <c r="F15" s="23">
        <v>4125</v>
      </c>
      <c r="G15" s="24">
        <v>4021</v>
      </c>
      <c r="H15" s="24">
        <v>3785</v>
      </c>
      <c r="I15" s="24">
        <v>3389</v>
      </c>
      <c r="J15" s="23">
        <v>2977</v>
      </c>
      <c r="K15" s="23">
        <v>2579</v>
      </c>
      <c r="L15" s="23">
        <v>2206</v>
      </c>
      <c r="M15" s="23">
        <v>1858</v>
      </c>
      <c r="N15" s="23">
        <v>1519</v>
      </c>
      <c r="O15" s="23">
        <v>1202</v>
      </c>
      <c r="P15" s="23">
        <v>939</v>
      </c>
      <c r="Q15" s="23">
        <v>696</v>
      </c>
    </row>
    <row r="16" spans="1:17" ht="15">
      <c r="A16" s="3"/>
      <c r="B16" s="14" t="s">
        <v>35</v>
      </c>
      <c r="C16" s="23">
        <v>2515</v>
      </c>
      <c r="D16" s="23">
        <v>2659</v>
      </c>
      <c r="E16" s="23">
        <v>2812</v>
      </c>
      <c r="F16" s="23">
        <v>2974</v>
      </c>
      <c r="G16" s="24">
        <v>1916</v>
      </c>
      <c r="H16" s="24">
        <v>1410</v>
      </c>
      <c r="I16" s="23">
        <v>768</v>
      </c>
      <c r="J16" s="10">
        <v>0</v>
      </c>
      <c r="K16" s="25">
        <v>0</v>
      </c>
      <c r="L16" s="25">
        <v>0</v>
      </c>
      <c r="M16" s="10">
        <v>0</v>
      </c>
      <c r="N16" s="10">
        <v>0</v>
      </c>
      <c r="O16" s="10" t="s">
        <v>0</v>
      </c>
      <c r="P16" s="10" t="s">
        <v>0</v>
      </c>
      <c r="Q16" s="10" t="s">
        <v>0</v>
      </c>
    </row>
    <row r="17" spans="1:17" ht="15">
      <c r="A17" s="3"/>
      <c r="B17" s="14" t="s">
        <v>34</v>
      </c>
      <c r="C17" s="10"/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>
        <v>37</v>
      </c>
      <c r="P17" s="10">
        <v>0</v>
      </c>
      <c r="Q17" s="10" t="s">
        <v>0</v>
      </c>
    </row>
    <row r="18" spans="1:17" ht="15">
      <c r="A18" s="3"/>
      <c r="B18" s="3"/>
      <c r="C18" s="32">
        <f aca="true" t="shared" si="1" ref="C18:M18">SUM(C13:C16)</f>
        <v>38966</v>
      </c>
      <c r="D18" s="32">
        <f t="shared" si="1"/>
        <v>38571</v>
      </c>
      <c r="E18" s="32">
        <f t="shared" si="1"/>
        <v>37563</v>
      </c>
      <c r="F18" s="32">
        <f t="shared" si="1"/>
        <v>34695</v>
      </c>
      <c r="G18" s="33">
        <f t="shared" si="1"/>
        <v>34305</v>
      </c>
      <c r="H18" s="33">
        <f t="shared" si="1"/>
        <v>34211</v>
      </c>
      <c r="I18" s="33">
        <f t="shared" si="1"/>
        <v>32954</v>
      </c>
      <c r="J18" s="33">
        <f t="shared" si="1"/>
        <v>31575</v>
      </c>
      <c r="K18" s="33">
        <f t="shared" si="1"/>
        <v>31560</v>
      </c>
      <c r="L18" s="33">
        <f t="shared" si="1"/>
        <v>30459</v>
      </c>
      <c r="M18" s="33">
        <f t="shared" si="1"/>
        <v>29897</v>
      </c>
      <c r="N18" s="33">
        <f>SUM(N13:N16)</f>
        <v>29298</v>
      </c>
      <c r="O18" s="33">
        <f>SUM(O13:O17)</f>
        <v>28928</v>
      </c>
      <c r="P18" s="33">
        <f>SUM(P13:P17)</f>
        <v>29152</v>
      </c>
      <c r="Q18" s="32">
        <f>SUM(Q13:Q17)</f>
        <v>27391</v>
      </c>
    </row>
    <row r="19" spans="1:17" ht="15">
      <c r="A19" s="3"/>
      <c r="B19" s="3"/>
      <c r="C19" s="26"/>
      <c r="D19" s="26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6"/>
    </row>
    <row r="20" spans="1:17" s="12" customFormat="1" ht="16.5" customHeight="1">
      <c r="A20" s="14" t="s">
        <v>10</v>
      </c>
      <c r="C20" s="10">
        <v>-47</v>
      </c>
      <c r="D20" s="10"/>
      <c r="E20" s="10"/>
      <c r="F20" s="10"/>
      <c r="G20" s="10"/>
      <c r="H20" s="10"/>
      <c r="I20" s="10"/>
      <c r="J20" s="10">
        <v>110</v>
      </c>
      <c r="K20" s="10"/>
      <c r="L20" s="10"/>
      <c r="M20" s="10"/>
      <c r="N20" s="10"/>
      <c r="O20" s="10"/>
      <c r="P20" s="10"/>
      <c r="Q20" s="10"/>
    </row>
    <row r="21" spans="1:17" s="12" customFormat="1" ht="15">
      <c r="A21" s="14"/>
      <c r="B21" s="14"/>
      <c r="C21" s="31"/>
      <c r="D21" s="31"/>
      <c r="E21" s="31"/>
      <c r="F21" s="10"/>
      <c r="G21" s="10"/>
      <c r="H21" s="10"/>
      <c r="I21" s="10"/>
      <c r="J21" s="10"/>
      <c r="K21" s="10"/>
      <c r="L21" s="10"/>
      <c r="M21" s="31"/>
      <c r="N21" s="31"/>
      <c r="O21" s="29"/>
      <c r="P21" s="29"/>
      <c r="Q21" s="29"/>
    </row>
    <row r="22" spans="1:17" s="12" customFormat="1" ht="16.5" thickBot="1">
      <c r="A22" s="15" t="s">
        <v>1</v>
      </c>
      <c r="B22" s="14"/>
      <c r="C22" s="34">
        <f>+C10-C18+C20</f>
        <v>-20034</v>
      </c>
      <c r="D22" s="34">
        <f>+D10-D18</f>
        <v>-20016</v>
      </c>
      <c r="E22" s="34">
        <f>+E10-E18</f>
        <v>-20085</v>
      </c>
      <c r="F22" s="34">
        <f>+F10-F18</f>
        <v>-20183</v>
      </c>
      <c r="G22" s="34">
        <f>+G10-G18</f>
        <v>-20550</v>
      </c>
      <c r="H22" s="34">
        <f aca="true" t="shared" si="2" ref="H22:M22">H10-H18</f>
        <v>-20363</v>
      </c>
      <c r="I22" s="34">
        <f t="shared" si="2"/>
        <v>-19293</v>
      </c>
      <c r="J22" s="34">
        <f t="shared" si="2"/>
        <v>-18289</v>
      </c>
      <c r="K22" s="34">
        <f t="shared" si="2"/>
        <v>-17225</v>
      </c>
      <c r="L22" s="34">
        <f t="shared" si="2"/>
        <v>-16182</v>
      </c>
      <c r="M22" s="34">
        <f t="shared" si="2"/>
        <v>-14810</v>
      </c>
      <c r="N22" s="34">
        <f>N10-N18</f>
        <v>-13448</v>
      </c>
      <c r="O22" s="34">
        <f>O10-O18</f>
        <v>-12321</v>
      </c>
      <c r="P22" s="34">
        <f>P10-P18</f>
        <v>-11257</v>
      </c>
      <c r="Q22" s="34">
        <f>Q10-Q18</f>
        <v>-9781</v>
      </c>
    </row>
    <row r="23" spans="1:13" ht="15.75" thickTop="1">
      <c r="A23" s="3"/>
      <c r="B23" s="3"/>
      <c r="C23" s="5"/>
      <c r="D23" s="3"/>
      <c r="E23" s="3"/>
      <c r="F23" s="5"/>
      <c r="G23" s="5"/>
      <c r="H23" s="5"/>
      <c r="I23" s="5"/>
      <c r="J23" s="5"/>
      <c r="M23" s="9"/>
    </row>
    <row r="24" spans="1:13" s="17" customFormat="1" ht="14.25">
      <c r="A24" s="16" t="s">
        <v>51</v>
      </c>
      <c r="M24" s="18"/>
    </row>
    <row r="25" spans="1:13" s="17" customFormat="1" ht="15">
      <c r="A25" s="19"/>
      <c r="M25" s="18"/>
    </row>
    <row r="26" spans="1:14" s="17" customFormat="1" ht="15.75">
      <c r="A26" s="20" t="s">
        <v>52</v>
      </c>
      <c r="M26" s="18"/>
      <c r="N26" s="18"/>
    </row>
    <row r="27" spans="1:14" s="17" customFormat="1" ht="15.75">
      <c r="A27" s="20" t="s">
        <v>53</v>
      </c>
      <c r="C27" s="20"/>
      <c r="E27" s="20"/>
      <c r="M27" s="18"/>
      <c r="N27" s="18"/>
    </row>
    <row r="28" spans="1:14" s="17" customFormat="1" ht="15.75">
      <c r="A28" s="20" t="s">
        <v>54</v>
      </c>
      <c r="H28" s="21" t="s">
        <v>55</v>
      </c>
      <c r="M28" s="18"/>
      <c r="N28" s="18"/>
    </row>
  </sheetData>
  <sheetProtection/>
  <hyperlinks>
    <hyperlink ref="H28" r:id="rId1" display="http://www.fin.gov.on.ca/fr/budget/paccts"/>
  </hyperlinks>
  <printOptions/>
  <pageMargins left="0.6" right="0.6" top="1" bottom="1" header="0.5" footer="0.5"/>
  <pageSetup fitToHeight="1" fitToWidth="1" horizontalDpi="600" verticalDpi="600" orientation="landscape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Nalasco</dc:creator>
  <cp:keywords/>
  <dc:description/>
  <cp:lastModifiedBy>Terrence Chin</cp:lastModifiedBy>
  <cp:lastPrinted>2015-03-09T18:11:11Z</cp:lastPrinted>
  <dcterms:created xsi:type="dcterms:W3CDTF">2008-03-19T21:57:22Z</dcterms:created>
  <dcterms:modified xsi:type="dcterms:W3CDTF">2015-03-25T15:19:31Z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